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ring 2018 - 2019\"/>
    </mc:Choice>
  </mc:AlternateContent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Summary!$A$1:$K$85</definedName>
  </definedNames>
  <calcPr calcId="152511"/>
</workbook>
</file>

<file path=xl/calcChain.xml><?xml version="1.0" encoding="utf-8"?>
<calcChain xmlns="http://schemas.openxmlformats.org/spreadsheetml/2006/main">
  <c r="D3" i="3" l="1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9" i="3" s="1"/>
  <c r="C7" i="3"/>
  <c r="H62" i="2"/>
  <c r="D24" i="3" s="1"/>
  <c r="H50" i="2"/>
  <c r="D20" i="3" s="1"/>
  <c r="H32" i="2"/>
  <c r="D14" i="3" s="1"/>
  <c r="E14" i="3" s="1"/>
  <c r="F14" i="3" s="1"/>
  <c r="H29" i="2"/>
  <c r="D13" i="3"/>
  <c r="H17" i="2"/>
  <c r="D9" i="3" s="1"/>
  <c r="H68" i="2"/>
  <c r="D26" i="3"/>
  <c r="E26" i="3" s="1"/>
  <c r="F26" i="3" s="1"/>
  <c r="H65" i="2"/>
  <c r="D25" i="3" s="1"/>
  <c r="H59" i="2"/>
  <c r="D23" i="3" s="1"/>
  <c r="E23" i="3" s="1"/>
  <c r="F23" i="3" s="1"/>
  <c r="H56" i="2"/>
  <c r="D22" i="3" s="1"/>
  <c r="E22" i="3" s="1"/>
  <c r="F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/>
  <c r="E15" i="3"/>
  <c r="F15" i="3" s="1"/>
  <c r="H26" i="2"/>
  <c r="D12" i="3" s="1"/>
  <c r="H23" i="2"/>
  <c r="D11" i="3"/>
  <c r="E11" i="3" s="1"/>
  <c r="F11" i="3" s="1"/>
  <c r="H20" i="2"/>
  <c r="D10" i="3"/>
  <c r="E10" i="3"/>
  <c r="F10" i="3" s="1"/>
  <c r="H14" i="2"/>
  <c r="D8" i="3" s="1"/>
  <c r="H11" i="2"/>
  <c r="D7" i="3"/>
  <c r="E7" i="3" s="1"/>
  <c r="F7" i="3" s="1"/>
  <c r="C7" i="2"/>
  <c r="E3" i="3" s="1"/>
  <c r="F3" i="3" s="1"/>
  <c r="C28" i="3"/>
  <c r="E21" i="3" l="1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s="1"/>
  <c r="E30" i="3" l="1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<sst xmlns="http://schemas.openxmlformats.org/spreadsheetml/2006/main" count="260" uniqueCount="68">
  <si>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</si>
  <si>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</si>
  <si>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</si>
  <si>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</si>
  <si>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</si>
  <si>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</si>
  <si>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</si>
  <si>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</si>
  <si>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</si>
  <si>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</si>
  <si>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</si>
  <si>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</si>
  <si>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</si>
  <si>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</si>
  <si>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</si>
  <si>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</si>
  <si>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</si>
  <si>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</si>
  <si>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</si>
  <si>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</si>
  <si>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</si>
  <si>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</si>
  <si>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</si>
  <si>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</si>
  <si>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</si>
  <si>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</si>
  <si>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</si>
  <si>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</si>
  <si>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</si>
  <si>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</si>
  <si>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</si>
  <si>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</si>
  <si>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</si>
  <si>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</si>
  <si>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</si>
  <si>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</si>
  <si>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</si>
  <si>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</si>
  <si>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</si>
  <si>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</si>
  <si>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</si>
  <si>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</si>
  <si>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</si>
  <si>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</si>
  <si>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</si>
  <si>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</si>
  <si>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</si>
  <si>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</si>
  <si>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</si>
  <si>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</si>
  <si>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</si>
  <si>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</si>
  <si>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</si>
  <si>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</si>
  <si>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</si>
  <si>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</si>
  <si>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15/05/2019</t>
  </si>
  <si>
    <t>- The instructor should have been the chairman of the department for students's sake.</t>
  </si>
  <si>
    <t>- Always openly discuss any problem.</t>
  </si>
  <si>
    <t>- Mutual respect is always given and taken in between instructor and students.</t>
  </si>
  <si>
    <t>- I am sincerely sorry for my past mistakes towards you and your lectures. Thank you for everything and help through my 5 years in department.</t>
  </si>
  <si>
    <t>Alper Topcuoğlu</t>
  </si>
  <si>
    <t>- Our reacher has lots of knowledge about the topic but he generally doesn't want to listen the same question twice. When we don't understand,</t>
  </si>
  <si>
    <t>he is just disapointed, he might tried harder to understand us. Finance is not our only lecture.</t>
  </si>
  <si>
    <t>- Whilst I don't agree with your teaching methods, I really respect the way you handle yourself in a professional matter. I would like to thank you</t>
  </si>
  <si>
    <t>for that. I value learnings like these for more than the literature itself. Best of luck in your future endevours.</t>
  </si>
  <si>
    <t>- Thank you for everything.</t>
  </si>
  <si>
    <t>- Beneficial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</si>
</sst>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4.8125</c:v>
                </c:pt>
                <c:pt idx="1">
                  <c:v>4.875</c:v>
                </c:pt>
                <c:pt idx="2">
                  <c:v>4.4375</c:v>
                </c:pt>
                <c:pt idx="3">
                  <c:v>4.75</c:v>
                </c:pt>
                <c:pt idx="4">
                  <c:v>4.4375</c:v>
                </c:pt>
                <c:pt idx="5">
                  <c:v>4.375</c:v>
                </c:pt>
                <c:pt idx="6">
                  <c:v>3.75</c:v>
                </c:pt>
                <c:pt idx="7">
                  <c:v>3.75</c:v>
                </c:pt>
                <c:pt idx="8">
                  <c:v>4.625</c:v>
                </c:pt>
                <c:pt idx="9">
                  <c:v>4.4375</c:v>
                </c:pt>
                <c:pt idx="10">
                  <c:v>4.5</c:v>
                </c:pt>
                <c:pt idx="11">
                  <c:v>4.75</c:v>
                </c:pt>
                <c:pt idx="12">
                  <c:v>4.9375</c:v>
                </c:pt>
                <c:pt idx="13">
                  <c:v>4.25</c:v>
                </c:pt>
                <c:pt idx="14">
                  <c:v>4.75</c:v>
                </c:pt>
                <c:pt idx="15">
                  <c:v>5</c:v>
                </c:pt>
                <c:pt idx="16">
                  <c:v>4.4375</c:v>
                </c:pt>
                <c:pt idx="17">
                  <c:v>4.4375</c:v>
                </c:pt>
                <c:pt idx="18">
                  <c:v>4.6875</c:v>
                </c:pt>
                <c:pt idx="19">
                  <c:v>4.3125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4.8461538461538458</c:v>
                </c:pt>
                <c:pt idx="1">
                  <c:v>4.6923076923076925</c:v>
                </c:pt>
                <c:pt idx="2">
                  <c:v>4.5384615384615383</c:v>
                </c:pt>
                <c:pt idx="3">
                  <c:v>4.7692307692307692</c:v>
                </c:pt>
                <c:pt idx="4">
                  <c:v>4.5384615384615383</c:v>
                </c:pt>
                <c:pt idx="5">
                  <c:v>3.7692307692307692</c:v>
                </c:pt>
                <c:pt idx="6">
                  <c:v>3.8461538461538463</c:v>
                </c:pt>
                <c:pt idx="7">
                  <c:v>3.6153846153846154</c:v>
                </c:pt>
                <c:pt idx="8">
                  <c:v>4.9230769230769234</c:v>
                </c:pt>
                <c:pt idx="9">
                  <c:v>4.6923076923076925</c:v>
                </c:pt>
                <c:pt idx="10">
                  <c:v>3.9230769230769229</c:v>
                </c:pt>
                <c:pt idx="11">
                  <c:v>4.9230769230769234</c:v>
                </c:pt>
                <c:pt idx="12">
                  <c:v>4.7692307692307692</c:v>
                </c:pt>
                <c:pt idx="13">
                  <c:v>4.384615384615385</c:v>
                </c:pt>
                <c:pt idx="14">
                  <c:v>4.6923076923076925</c:v>
                </c:pt>
                <c:pt idx="15">
                  <c:v>4.9230769230769234</c:v>
                </c:pt>
                <c:pt idx="16">
                  <c:v>4.4615384615384617</c:v>
                </c:pt>
                <c:pt idx="17">
                  <c:v>4.4615384615384617</c:v>
                </c:pt>
                <c:pt idx="18">
                  <c:v>4.8461538461538458</c:v>
                </c:pt>
                <c:pt idx="19">
                  <c:v>4.6923076923076925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06302096"/>
        <c:axId val="-906297200"/>
      </c:lineChart>
      <c:catAx>
        <c:axId val="-90630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-906297200"/>
        <c:crosses val="autoZero"/>
        <c:auto val="1"/>
        <c:lblAlgn val="ctr"/>
        <c:lblOffset val="100"/>
        <c:noMultiLvlLbl val="0"/>
      </c:catAx>
      <c:valAx>
        <c:axId val="-906297200"/>
        <c:scaling>
          <c:orientation val="minMax"/>
          <c:max val="5"/>
          <c:min val="3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tr-TR"/>
          </a:p>
        </c:txPr>
        <c:crossAx val="-906302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0.84210526315789469</v>
          </cell>
        </row>
        <row r="11">
          <cell r="H11">
            <v>4.8125</v>
          </cell>
        </row>
        <row r="14">
          <cell r="H14">
            <v>4.875</v>
          </cell>
        </row>
        <row r="17">
          <cell r="H17">
            <v>4.4375</v>
          </cell>
        </row>
        <row r="20">
          <cell r="H20">
            <v>4.75</v>
          </cell>
        </row>
        <row r="23">
          <cell r="H23">
            <v>4.4375</v>
          </cell>
        </row>
        <row r="26">
          <cell r="H26">
            <v>4.375</v>
          </cell>
        </row>
        <row r="29">
          <cell r="H29">
            <v>3.75</v>
          </cell>
        </row>
        <row r="32">
          <cell r="H32">
            <v>3.75</v>
          </cell>
        </row>
        <row r="35">
          <cell r="H35">
            <v>4.625</v>
          </cell>
        </row>
        <row r="38">
          <cell r="H38">
            <v>4.4375</v>
          </cell>
        </row>
        <row r="41">
          <cell r="H41">
            <v>4.5</v>
          </cell>
        </row>
        <row r="44">
          <cell r="H44">
            <v>4.75</v>
          </cell>
        </row>
        <row r="47">
          <cell r="H47">
            <v>4.9375</v>
          </cell>
        </row>
        <row r="50">
          <cell r="H50">
            <v>4.25</v>
          </cell>
        </row>
        <row r="53">
          <cell r="H53">
            <v>4.75</v>
          </cell>
        </row>
        <row r="56">
          <cell r="H56">
            <v>5</v>
          </cell>
        </row>
        <row r="59">
          <cell r="H59">
            <v>4.4375</v>
          </cell>
        </row>
        <row r="62">
          <cell r="H62">
            <v>4.4375</v>
          </cell>
        </row>
        <row r="65">
          <cell r="H65">
            <v>4.6875</v>
          </cell>
        </row>
        <row r="68">
          <cell r="H68">
            <v>4.3125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0.100000000000001" customHeight="1" x14ac:dyDescent="0.25">
      <c r="A3" s="69" t="s">
        <v>1</v>
      </c>
      <c r="B3" s="69"/>
      <c r="C3"/>
      <c r="D3"/>
      <c r="E3"/>
    </row>
    <row r="4" spans="1:11" ht="20.100000000000001" customHeight="1" x14ac:dyDescent="0.25">
      <c r="A4" s="69" t="s">
        <v>2</v>
      </c>
      <c r="B4" s="69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0" t="s">
        <v>10</v>
      </c>
      <c r="B86" s="71"/>
      <c r="C86" s="71"/>
      <c r="D86" s="71"/>
      <c r="E86" s="71"/>
      <c r="F86" s="71"/>
      <c r="G86" s="72"/>
      <c r="H86" s="72"/>
      <c r="I86" s="72"/>
      <c r="J86" s="72"/>
      <c r="K86" s="73"/>
    </row>
    <row r="87" spans="1:11" ht="20.100000000000001" customHeight="1" x14ac:dyDescent="0.25">
      <c r="A87" s="74"/>
      <c r="B87" s="75"/>
      <c r="C87" s="75"/>
      <c r="D87" s="75"/>
      <c r="E87" s="75"/>
      <c r="F87" s="75"/>
      <c r="G87" s="76"/>
      <c r="H87" s="76"/>
      <c r="I87" s="76"/>
      <c r="J87" s="76"/>
      <c r="K87" s="77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9" t="s">
        <v>56</v>
      </c>
      <c r="K1" s="79"/>
    </row>
    <row r="2" spans="1:14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  <c r="M2" s="2"/>
      <c r="N2" s="2"/>
    </row>
    <row r="3" spans="1:14" ht="20.100000000000001" customHeight="1" x14ac:dyDescent="0.25">
      <c r="A3" s="69" t="s">
        <v>16</v>
      </c>
      <c r="B3" s="69"/>
      <c r="C3" s="3" t="s">
        <v>44</v>
      </c>
      <c r="D3"/>
      <c r="E3"/>
    </row>
    <row r="4" spans="1:14" ht="20.100000000000001" customHeight="1" x14ac:dyDescent="0.25">
      <c r="A4" s="69" t="s">
        <v>17</v>
      </c>
      <c r="B4" s="69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19</v>
      </c>
    </row>
    <row r="6" spans="1:14" ht="20.100000000000001" customHeight="1" x14ac:dyDescent="0.25">
      <c r="A6" s="3" t="s">
        <v>14</v>
      </c>
      <c r="B6" s="3"/>
      <c r="C6" s="13">
        <v>13</v>
      </c>
    </row>
    <row r="7" spans="1:14" ht="20.100000000000001" customHeight="1" x14ac:dyDescent="0.25">
      <c r="A7" s="3" t="s">
        <v>15</v>
      </c>
      <c r="B7" s="3"/>
      <c r="C7" s="14">
        <f>C6/C5</f>
        <v>0.68421052631578949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12</v>
      </c>
      <c r="C11" s="21"/>
      <c r="D11" s="21">
        <v>1</v>
      </c>
      <c r="E11" s="21"/>
      <c r="F11" s="22"/>
      <c r="H11" s="31">
        <f>(B10*B11+C10*C11+D10*D11+E10*E11+F10*F11)/$C$6</f>
        <v>4.8461538461538458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11</v>
      </c>
      <c r="C14" s="21"/>
      <c r="D14" s="21">
        <v>2</v>
      </c>
      <c r="E14" s="21"/>
      <c r="F14" s="22"/>
      <c r="H14" s="31">
        <f>(B13*B14+C13*C14+D13*D14+E13*E14+F13*F14)/$C$6</f>
        <v>4.6923076923076925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11</v>
      </c>
      <c r="C17" s="21"/>
      <c r="D17" s="21">
        <v>1</v>
      </c>
      <c r="E17" s="21"/>
      <c r="F17" s="22">
        <v>1</v>
      </c>
      <c r="H17" s="31">
        <f>(B16*B17+C16*C17+D16*D17+E16*E17+F16*F17)/$C$6</f>
        <v>4.5384615384615383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12</v>
      </c>
      <c r="C20" s="21"/>
      <c r="D20" s="21"/>
      <c r="E20" s="21">
        <v>1</v>
      </c>
      <c r="F20" s="22"/>
      <c r="H20" s="31">
        <f>(B19*B20+C19*C20+D19*D20+E19*E20+F19*F20)/$C$6</f>
        <v>4.7692307692307692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9</v>
      </c>
      <c r="C23" s="21">
        <v>3</v>
      </c>
      <c r="D23" s="21"/>
      <c r="E23" s="21">
        <v>1</v>
      </c>
      <c r="F23" s="22"/>
      <c r="H23" s="31">
        <f>(B22*B23+C22*C23+D22*D23+E22*E23+F22*F23)/$C$6</f>
        <v>4.5384615384615383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6</v>
      </c>
      <c r="C26" s="21">
        <v>3</v>
      </c>
      <c r="D26" s="21">
        <v>1</v>
      </c>
      <c r="E26" s="21">
        <v>1</v>
      </c>
      <c r="F26" s="22">
        <v>2</v>
      </c>
      <c r="H26" s="31">
        <f>(B25*B26+C25*C26+D25*D26+E25*E26+F25*F26)/$C$6</f>
        <v>3.7692307692307692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4</v>
      </c>
      <c r="C29" s="21">
        <v>5</v>
      </c>
      <c r="D29" s="21">
        <v>3</v>
      </c>
      <c r="E29" s="21"/>
      <c r="F29" s="22">
        <v>1</v>
      </c>
      <c r="H29" s="31">
        <f>(B28*B29+C28*C29+D28*D29+E28*E29+F28*F29)/$C$6</f>
        <v>3.8461538461538463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7</v>
      </c>
      <c r="C32" s="21"/>
      <c r="D32" s="21">
        <v>3</v>
      </c>
      <c r="E32" s="21"/>
      <c r="F32" s="22">
        <v>3</v>
      </c>
      <c r="H32" s="31">
        <f>(B31*B32+C31*C32+D31*D32+E31*E32+F31*F32)/$C$6</f>
        <v>3.6153846153846154</v>
      </c>
      <c r="J32" s="67" t="s">
        <v>37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12</v>
      </c>
      <c r="C35" s="21">
        <v>1</v>
      </c>
      <c r="D35" s="21"/>
      <c r="E35" s="21"/>
      <c r="F35" s="22"/>
      <c r="H35" s="31">
        <f>(B34*B35+C34*C35+D34*D35+E34*E35+F34*F35)/$C$6</f>
        <v>4.9230769230769234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11</v>
      </c>
      <c r="C38" s="21">
        <v>1</v>
      </c>
      <c r="D38" s="21"/>
      <c r="E38" s="21">
        <v>1</v>
      </c>
      <c r="F38" s="22"/>
      <c r="H38" s="31">
        <f>(B37*B38+C37*C38+D37*D38+E37*E38+F37*F38)/$C$6</f>
        <v>4.6923076923076925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6</v>
      </c>
      <c r="C41" s="21">
        <v>3</v>
      </c>
      <c r="D41" s="21">
        <v>2</v>
      </c>
      <c r="E41" s="21">
        <v>1</v>
      </c>
      <c r="F41" s="22">
        <v>1</v>
      </c>
      <c r="H41" s="31">
        <f>(B40*B41+C40*C41+D40*D41+E40*E41+F40*F41)/$C$6</f>
        <v>3.9230769230769229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12</v>
      </c>
      <c r="C44" s="21">
        <v>1</v>
      </c>
      <c r="D44" s="21"/>
      <c r="E44" s="21"/>
      <c r="F44" s="22"/>
      <c r="H44" s="31">
        <f>(B43*B44+C43*C44+D43*D44+E43*E44+F43*F44)/$C$6</f>
        <v>4.9230769230769234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11</v>
      </c>
      <c r="C47" s="21">
        <v>1</v>
      </c>
      <c r="D47" s="21">
        <v>1</v>
      </c>
      <c r="E47" s="21"/>
      <c r="F47" s="22"/>
      <c r="H47" s="31">
        <f>(B46*B47+C46*C47+D46*D47+E46*E47+F46*F47)/$C$6</f>
        <v>4.7692307692307692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8</v>
      </c>
      <c r="C50" s="21">
        <v>3</v>
      </c>
      <c r="D50" s="21">
        <v>1</v>
      </c>
      <c r="E50" s="21">
        <v>1</v>
      </c>
      <c r="F50" s="22"/>
      <c r="H50" s="31">
        <f>(B49*B50+C49*C50+D49*D50+E49*E50+F49*F50)/$C$6</f>
        <v>4.384615384615385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9</v>
      </c>
      <c r="C53" s="21">
        <v>4</v>
      </c>
      <c r="D53" s="21"/>
      <c r="E53" s="21"/>
      <c r="F53" s="22"/>
      <c r="H53" s="31">
        <f>(B52*B53+C52*C53+D52*D53+E52*E53+F52*F53)/$C$6</f>
        <v>4.6923076923076925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11</v>
      </c>
      <c r="C56" s="21">
        <v>2</v>
      </c>
      <c r="D56" s="21"/>
      <c r="E56" s="21"/>
      <c r="F56" s="22">
        <v>1</v>
      </c>
      <c r="H56" s="31">
        <f>(B55*B56+C55*C56+D55*D56+E55*E56+F55*F56)/$C$6</f>
        <v>4.9230769230769234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9</v>
      </c>
      <c r="C59" s="21">
        <v>2</v>
      </c>
      <c r="D59" s="21">
        <v>1</v>
      </c>
      <c r="E59" s="21">
        <v>1</v>
      </c>
      <c r="F59" s="22"/>
      <c r="H59" s="31">
        <f>(B58*B59+C58*C59+D58*D59+E58*E59+F58*F59)/$C$6</f>
        <v>4.4615384615384617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8</v>
      </c>
      <c r="C62" s="21">
        <v>4</v>
      </c>
      <c r="D62" s="21"/>
      <c r="E62" s="21">
        <v>1</v>
      </c>
      <c r="F62" s="22"/>
      <c r="H62" s="31">
        <f>(B61*B62+C61*C62+D61*D62+E61*E62+F61*F62)/$C$6</f>
        <v>4.4615384615384617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11</v>
      </c>
      <c r="C65" s="21">
        <v>2</v>
      </c>
      <c r="D65" s="21"/>
      <c r="E65" s="21"/>
      <c r="F65" s="22"/>
      <c r="H65" s="31">
        <f>(B64*B65+C64*C65+D64*D65+E64*E65+F64*F65)/$C$6</f>
        <v>4.8461538461538458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11</v>
      </c>
      <c r="C68" s="21">
        <v>1</v>
      </c>
      <c r="D68" s="21"/>
      <c r="E68" s="21">
        <v>1</v>
      </c>
      <c r="F68" s="22"/>
      <c r="H68" s="31">
        <f>(B67*B68+C67*C68+D67*D68+E67*E68+F67*F68)/$C$6</f>
        <v>4.6923076923076925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8" t="s">
        <v>42</v>
      </c>
      <c r="B70" s="78"/>
      <c r="C70" s="78"/>
      <c r="D70" s="78"/>
      <c r="E70" s="78"/>
      <c r="F70" s="78"/>
      <c r="G70" s="78"/>
      <c r="H70" s="78"/>
      <c r="I70" s="78"/>
      <c r="J70" s="78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x14ac:dyDescent="0.25">
      <c r="A74" s="23" t="s">
        <v>57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23" t="s">
        <v>58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ht="20.100000000000001" customHeight="1" x14ac:dyDescent="0.25">
      <c r="A76" s="23" t="s">
        <v>59</v>
      </c>
      <c r="B76" s="7"/>
      <c r="C76" s="7"/>
      <c r="D76" s="7"/>
      <c r="E76" s="7"/>
      <c r="F76" s="7"/>
      <c r="G76" s="7"/>
      <c r="H76" s="7"/>
      <c r="I76" s="7"/>
      <c r="J76" s="7"/>
      <c r="K76" s="8"/>
    </row>
    <row r="77" spans="1:11" ht="20.100000000000001" customHeight="1" x14ac:dyDescent="0.25">
      <c r="A77" s="23" t="s">
        <v>60</v>
      </c>
      <c r="B77" s="7"/>
      <c r="C77" s="7"/>
      <c r="D77" s="7"/>
      <c r="E77" s="7"/>
      <c r="F77" s="7"/>
      <c r="G77" s="7"/>
      <c r="H77" s="7"/>
      <c r="I77" s="7"/>
      <c r="J77" s="7"/>
      <c r="K77" s="8"/>
    </row>
    <row r="78" spans="1:11" ht="20.100000000000001" customHeight="1" x14ac:dyDescent="0.25">
      <c r="A78" s="23" t="s">
        <v>61</v>
      </c>
      <c r="B78" s="7"/>
      <c r="C78" s="7"/>
      <c r="D78" s="7"/>
      <c r="E78" s="7"/>
      <c r="F78" s="7"/>
      <c r="G78" s="7"/>
      <c r="H78" s="7"/>
      <c r="I78" s="7"/>
      <c r="J78" s="7"/>
      <c r="K78" s="8"/>
    </row>
    <row r="79" spans="1:11" ht="20.100000000000001" customHeight="1" x14ac:dyDescent="0.25">
      <c r="A79" s="23" t="s">
        <v>62</v>
      </c>
      <c r="B79" s="7"/>
      <c r="C79" s="7"/>
      <c r="D79" s="7"/>
      <c r="E79" s="7"/>
      <c r="F79" s="7"/>
      <c r="G79" s="7"/>
      <c r="H79" s="7"/>
      <c r="I79" s="7"/>
      <c r="J79" s="7"/>
      <c r="K79" s="8"/>
    </row>
    <row r="80" spans="1:11" ht="20.100000000000001" customHeight="1" x14ac:dyDescent="0.25">
      <c r="A80" s="23" t="s">
        <v>63</v>
      </c>
      <c r="B80" s="7"/>
      <c r="C80" s="7"/>
      <c r="D80" s="7"/>
      <c r="E80" s="7"/>
      <c r="F80" s="7"/>
      <c r="G80" s="7"/>
      <c r="H80" s="7"/>
      <c r="I80" s="7"/>
      <c r="J80" s="7"/>
      <c r="K80" s="8"/>
    </row>
    <row r="81" spans="1:11" ht="20.100000000000001" customHeight="1" x14ac:dyDescent="0.25">
      <c r="A81" s="23" t="s">
        <v>64</v>
      </c>
      <c r="B81" s="7"/>
      <c r="C81" s="7"/>
      <c r="D81" s="7"/>
      <c r="E81" s="7"/>
      <c r="F81" s="7"/>
      <c r="G81" s="7"/>
      <c r="H81" s="7"/>
      <c r="I81" s="7"/>
      <c r="J81" s="7"/>
      <c r="K81" s="8"/>
    </row>
    <row r="82" spans="1:11" ht="20.100000000000001" customHeight="1" x14ac:dyDescent="0.25">
      <c r="A82" s="23" t="s">
        <v>65</v>
      </c>
      <c r="B82" s="7"/>
      <c r="C82" s="7"/>
      <c r="D82" s="7"/>
      <c r="E82" s="7"/>
      <c r="F82" s="7"/>
      <c r="G82" s="7"/>
      <c r="H82" s="7"/>
      <c r="I82" s="7"/>
      <c r="J82" s="7"/>
      <c r="K82" s="8"/>
    </row>
    <row r="83" spans="1:11" ht="20.100000000000001" customHeight="1" x14ac:dyDescent="0.25">
      <c r="A83" s="23" t="s">
        <v>66</v>
      </c>
      <c r="B83" s="7"/>
      <c r="C83" s="7"/>
      <c r="D83" s="7"/>
      <c r="E83" s="7"/>
      <c r="F83" s="7"/>
      <c r="G83" s="7"/>
      <c r="H83" s="7"/>
      <c r="I83" s="7"/>
      <c r="J83" s="7"/>
      <c r="K83" s="8"/>
    </row>
    <row r="84" spans="1:11" ht="20.100000000000001" customHeight="1" thickBot="1" x14ac:dyDescent="0.3">
      <c r="A84" s="23" t="s">
        <v>67</v>
      </c>
      <c r="B84" s="7"/>
      <c r="C84" s="7"/>
      <c r="D84" s="7"/>
      <c r="E84" s="7"/>
      <c r="F84" s="7"/>
      <c r="G84" s="7"/>
      <c r="H84" s="7"/>
      <c r="I84" s="7"/>
      <c r="J84" s="7"/>
      <c r="K84" s="8"/>
    </row>
    <row r="85" spans="1:11" ht="20.100000000000001" customHeight="1" x14ac:dyDescent="0.25">
      <c r="A85" s="35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0.84210526315789469</v>
      </c>
      <c r="E3" s="63">
        <f>Summary!C7</f>
        <v>0.68421052631578949</v>
      </c>
      <c r="F3" s="61">
        <f>(E3-D3)/D3</f>
        <v>-0.18749999999999994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4.8125</v>
      </c>
      <c r="D7" s="50">
        <f>Summary!H11</f>
        <v>4.8461538461538458</v>
      </c>
      <c r="E7" s="51">
        <f>D7-C7</f>
        <v>3.3653846153845812E-2</v>
      </c>
      <c r="F7" s="52">
        <f>E7/C7</f>
        <v>6.9930069930069219E-3</v>
      </c>
    </row>
    <row r="8" spans="2:6" x14ac:dyDescent="0.25">
      <c r="B8" s="53">
        <v>2</v>
      </c>
      <c r="C8" s="54">
        <f>'[1]Sec. 01'!$H$14</f>
        <v>4.875</v>
      </c>
      <c r="D8" s="54">
        <f>Summary!H14</f>
        <v>4.6923076923076925</v>
      </c>
      <c r="E8" s="55">
        <f t="shared" ref="E8:E26" si="0">D8-C8</f>
        <v>-0.18269230769230749</v>
      </c>
      <c r="F8" s="56">
        <f t="shared" ref="F8:F26" si="1">E8/C8</f>
        <v>-3.7475345167652815E-2</v>
      </c>
    </row>
    <row r="9" spans="2:6" x14ac:dyDescent="0.25">
      <c r="B9" s="53">
        <v>3</v>
      </c>
      <c r="C9" s="54">
        <f>'[1]Sec. 01'!$H$17</f>
        <v>4.4375</v>
      </c>
      <c r="D9" s="54">
        <f>Summary!H17</f>
        <v>4.5384615384615383</v>
      </c>
      <c r="E9" s="55">
        <f t="shared" si="0"/>
        <v>0.10096153846153832</v>
      </c>
      <c r="F9" s="56">
        <f t="shared" si="1"/>
        <v>2.275189599133258E-2</v>
      </c>
    </row>
    <row r="10" spans="2:6" x14ac:dyDescent="0.25">
      <c r="B10" s="53">
        <v>4</v>
      </c>
      <c r="C10" s="54">
        <f>'[1]Sec. 01'!$H$20</f>
        <v>4.75</v>
      </c>
      <c r="D10" s="54">
        <f>Summary!H20</f>
        <v>4.7692307692307692</v>
      </c>
      <c r="E10" s="55">
        <f t="shared" si="0"/>
        <v>1.9230769230769162E-2</v>
      </c>
      <c r="F10" s="56">
        <f t="shared" si="1"/>
        <v>4.0485829959514023E-3</v>
      </c>
    </row>
    <row r="11" spans="2:6" x14ac:dyDescent="0.25">
      <c r="B11" s="53">
        <v>5</v>
      </c>
      <c r="C11" s="54">
        <f>'[1]Sec. 01'!$H$23</f>
        <v>4.4375</v>
      </c>
      <c r="D11" s="54">
        <f>Summary!H23</f>
        <v>4.5384615384615383</v>
      </c>
      <c r="E11" s="55">
        <f t="shared" si="0"/>
        <v>0.10096153846153832</v>
      </c>
      <c r="F11" s="56">
        <f t="shared" si="1"/>
        <v>2.275189599133258E-2</v>
      </c>
    </row>
    <row r="12" spans="2:6" x14ac:dyDescent="0.25">
      <c r="B12" s="53">
        <v>6</v>
      </c>
      <c r="C12" s="54">
        <f>'[1]Sec. 01'!$H$26</f>
        <v>4.375</v>
      </c>
      <c r="D12" s="54">
        <f>Summary!H26</f>
        <v>3.7692307692307692</v>
      </c>
      <c r="E12" s="55">
        <f t="shared" si="0"/>
        <v>-0.60576923076923084</v>
      </c>
      <c r="F12" s="56">
        <f t="shared" si="1"/>
        <v>-0.13846153846153847</v>
      </c>
    </row>
    <row r="13" spans="2:6" x14ac:dyDescent="0.25">
      <c r="B13" s="53">
        <v>7</v>
      </c>
      <c r="C13" s="54">
        <f>'[1]Sec. 01'!$H$29</f>
        <v>3.75</v>
      </c>
      <c r="D13" s="54">
        <f>Summary!H29</f>
        <v>3.8461538461538463</v>
      </c>
      <c r="E13" s="55">
        <f t="shared" si="0"/>
        <v>9.6153846153846256E-2</v>
      </c>
      <c r="F13" s="56">
        <f t="shared" si="1"/>
        <v>2.5641025641025668E-2</v>
      </c>
    </row>
    <row r="14" spans="2:6" x14ac:dyDescent="0.25">
      <c r="B14" s="53">
        <v>8</v>
      </c>
      <c r="C14" s="54">
        <f>'[1]Sec. 01'!$H$32</f>
        <v>3.75</v>
      </c>
      <c r="D14" s="54">
        <f>Summary!H32</f>
        <v>3.6153846153846154</v>
      </c>
      <c r="E14" s="55">
        <f t="shared" si="0"/>
        <v>-0.13461538461538458</v>
      </c>
      <c r="F14" s="56">
        <f t="shared" si="1"/>
        <v>-3.5897435897435888E-2</v>
      </c>
    </row>
    <row r="15" spans="2:6" x14ac:dyDescent="0.25">
      <c r="B15" s="53">
        <v>9</v>
      </c>
      <c r="C15" s="54">
        <f>'[1]Sec. 01'!$H$35</f>
        <v>4.625</v>
      </c>
      <c r="D15" s="54">
        <f>Summary!H35</f>
        <v>4.9230769230769234</v>
      </c>
      <c r="E15" s="55">
        <f t="shared" si="0"/>
        <v>0.29807692307692335</v>
      </c>
      <c r="F15" s="56">
        <f t="shared" si="1"/>
        <v>6.4449064449064508E-2</v>
      </c>
    </row>
    <row r="16" spans="2:6" x14ac:dyDescent="0.25">
      <c r="B16" s="53">
        <v>10</v>
      </c>
      <c r="C16" s="54">
        <f>'[1]Sec. 01'!$H$38</f>
        <v>4.4375</v>
      </c>
      <c r="D16" s="54">
        <f>Summary!H38</f>
        <v>4.6923076923076925</v>
      </c>
      <c r="E16" s="55">
        <f t="shared" si="0"/>
        <v>0.25480769230769251</v>
      </c>
      <c r="F16" s="56">
        <f t="shared" si="1"/>
        <v>5.7421451787649014E-2</v>
      </c>
    </row>
    <row r="17" spans="2:6" x14ac:dyDescent="0.25">
      <c r="B17" s="53">
        <v>11</v>
      </c>
      <c r="C17" s="54">
        <f>'[1]Sec. 01'!$H$41</f>
        <v>4.5</v>
      </c>
      <c r="D17" s="54">
        <f>Summary!H41</f>
        <v>3.9230769230769229</v>
      </c>
      <c r="E17" s="55">
        <f t="shared" si="0"/>
        <v>-0.57692307692307709</v>
      </c>
      <c r="F17" s="56">
        <f t="shared" si="1"/>
        <v>-0.12820512820512825</v>
      </c>
    </row>
    <row r="18" spans="2:6" x14ac:dyDescent="0.25">
      <c r="B18" s="53">
        <v>12</v>
      </c>
      <c r="C18" s="54">
        <f>'[1]Sec. 01'!$H$44</f>
        <v>4.75</v>
      </c>
      <c r="D18" s="54">
        <f>Summary!H44</f>
        <v>4.9230769230769234</v>
      </c>
      <c r="E18" s="55">
        <f t="shared" si="0"/>
        <v>0.17307692307692335</v>
      </c>
      <c r="F18" s="56">
        <f t="shared" si="1"/>
        <v>3.6437246963562812E-2</v>
      </c>
    </row>
    <row r="19" spans="2:6" x14ac:dyDescent="0.25">
      <c r="B19" s="53">
        <v>13</v>
      </c>
      <c r="C19" s="54">
        <f>'[1]Sec. 01'!$H$47</f>
        <v>4.9375</v>
      </c>
      <c r="D19" s="54">
        <f>Summary!H47</f>
        <v>4.7692307692307692</v>
      </c>
      <c r="E19" s="55">
        <f t="shared" si="0"/>
        <v>-0.16826923076923084</v>
      </c>
      <c r="F19" s="56">
        <f t="shared" si="1"/>
        <v>-3.4079844206426499E-2</v>
      </c>
    </row>
    <row r="20" spans="2:6" x14ac:dyDescent="0.25">
      <c r="B20" s="53">
        <v>14</v>
      </c>
      <c r="C20" s="54">
        <f>'[1]Sec. 01'!$H$50</f>
        <v>4.25</v>
      </c>
      <c r="D20" s="54">
        <f>Summary!H50</f>
        <v>4.384615384615385</v>
      </c>
      <c r="E20" s="55">
        <f t="shared" si="0"/>
        <v>0.13461538461538503</v>
      </c>
      <c r="F20" s="56">
        <f t="shared" si="1"/>
        <v>3.1674208144796476E-2</v>
      </c>
    </row>
    <row r="21" spans="2:6" x14ac:dyDescent="0.25">
      <c r="B21" s="53">
        <v>15</v>
      </c>
      <c r="C21" s="54">
        <f>'[1]Sec. 01'!$H$53</f>
        <v>4.75</v>
      </c>
      <c r="D21" s="54">
        <f>Summary!H53</f>
        <v>4.6923076923076925</v>
      </c>
      <c r="E21" s="55">
        <f t="shared" si="0"/>
        <v>-5.7692307692307487E-2</v>
      </c>
      <c r="F21" s="56">
        <f t="shared" si="1"/>
        <v>-1.2145748987854208E-2</v>
      </c>
    </row>
    <row r="22" spans="2:6" x14ac:dyDescent="0.25">
      <c r="B22" s="53">
        <v>16</v>
      </c>
      <c r="C22" s="54">
        <f>'[1]Sec. 01'!$H$56</f>
        <v>5</v>
      </c>
      <c r="D22" s="54">
        <f>Summary!H56</f>
        <v>4.9230769230769234</v>
      </c>
      <c r="E22" s="55">
        <f t="shared" si="0"/>
        <v>-7.692307692307665E-2</v>
      </c>
      <c r="F22" s="56">
        <f t="shared" si="1"/>
        <v>-1.538461538461533E-2</v>
      </c>
    </row>
    <row r="23" spans="2:6" x14ac:dyDescent="0.25">
      <c r="B23" s="53">
        <v>17</v>
      </c>
      <c r="C23" s="54">
        <f>'[1]Sec. 01'!$H$59</f>
        <v>4.4375</v>
      </c>
      <c r="D23" s="54">
        <f>Summary!H59</f>
        <v>4.4615384615384617</v>
      </c>
      <c r="E23" s="55">
        <f t="shared" si="0"/>
        <v>2.4038461538461675E-2</v>
      </c>
      <c r="F23" s="56">
        <f t="shared" si="1"/>
        <v>5.4171180931744623E-3</v>
      </c>
    </row>
    <row r="24" spans="2:6" x14ac:dyDescent="0.25">
      <c r="B24" s="53">
        <v>18</v>
      </c>
      <c r="C24" s="54">
        <f>'[1]Sec. 01'!$H$62</f>
        <v>4.4375</v>
      </c>
      <c r="D24" s="54">
        <f>Summary!H62</f>
        <v>4.4615384615384617</v>
      </c>
      <c r="E24" s="55">
        <f t="shared" si="0"/>
        <v>2.4038461538461675E-2</v>
      </c>
      <c r="F24" s="56">
        <f t="shared" si="1"/>
        <v>5.4171180931744623E-3</v>
      </c>
    </row>
    <row r="25" spans="2:6" x14ac:dyDescent="0.25">
      <c r="B25" s="53">
        <v>19</v>
      </c>
      <c r="C25" s="54">
        <f>'[1]Sec. 01'!$H$65</f>
        <v>4.6875</v>
      </c>
      <c r="D25" s="54">
        <f>Summary!H65</f>
        <v>4.8461538461538458</v>
      </c>
      <c r="E25" s="55">
        <f t="shared" si="0"/>
        <v>0.15865384615384581</v>
      </c>
      <c r="F25" s="56">
        <f t="shared" si="1"/>
        <v>3.3846153846153776E-2</v>
      </c>
    </row>
    <row r="26" spans="2:6" ht="16.5" thickBot="1" x14ac:dyDescent="0.3">
      <c r="B26" s="57">
        <v>20</v>
      </c>
      <c r="C26" s="58">
        <f>'[1]Sec. 01'!$H$68</f>
        <v>4.3125</v>
      </c>
      <c r="D26" s="58">
        <f>Summary!H68</f>
        <v>4.6923076923076925</v>
      </c>
      <c r="E26" s="59">
        <f t="shared" si="0"/>
        <v>0.37980769230769251</v>
      </c>
      <c r="F26" s="60">
        <f t="shared" si="1"/>
        <v>8.8071348940914201E-2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4.515625</v>
      </c>
      <c r="D28" s="51">
        <f>AVERAGE(D7:D26)</f>
        <v>4.5153846153846153</v>
      </c>
      <c r="E28" s="51">
        <f>AVERAGE(E7:E26)</f>
        <v>-2.4038461538455902E-4</v>
      </c>
      <c r="F28" s="52">
        <f>AVERAGE(F7:F26)</f>
        <v>1.635230810243707E-4</v>
      </c>
    </row>
    <row r="29" spans="2:6" x14ac:dyDescent="0.25">
      <c r="B29" s="65" t="s">
        <v>53</v>
      </c>
      <c r="C29" s="55">
        <f>STDEV(C7:C26)</f>
        <v>0.33802043207474902</v>
      </c>
      <c r="D29" s="55">
        <f>STDEV(D7:D26)</f>
        <v>0.40787941623411267</v>
      </c>
      <c r="E29" s="55">
        <f>STDEV(E7:E26)</f>
        <v>0.25051758065621849</v>
      </c>
      <c r="F29" s="56">
        <f>STDEV(F7:F26)</f>
        <v>5.6357406400310762E-2</v>
      </c>
    </row>
    <row r="30" spans="2:6" x14ac:dyDescent="0.25">
      <c r="B30" s="65" t="s">
        <v>54</v>
      </c>
      <c r="C30" s="55">
        <f>MAX(C7:C26)</f>
        <v>5</v>
      </c>
      <c r="D30" s="55">
        <f>MAX(D7:D26)</f>
        <v>4.9230769230769234</v>
      </c>
      <c r="E30" s="55">
        <f>MAX(E7:E26)</f>
        <v>0.37980769230769251</v>
      </c>
      <c r="F30" s="56">
        <f>MAX(F7:F26)</f>
        <v>8.8071348940914201E-2</v>
      </c>
    </row>
    <row r="31" spans="2:6" ht="16.5" thickBot="1" x14ac:dyDescent="0.3">
      <c r="B31" s="66" t="s">
        <v>55</v>
      </c>
      <c r="C31" s="59">
        <f>MIN(C7:C26)</f>
        <v>3.75</v>
      </c>
      <c r="D31" s="59">
        <f>MIN(D7:D26)</f>
        <v>3.6153846153846154</v>
      </c>
      <c r="E31" s="59">
        <f>MIN(E7:E26)</f>
        <v>-0.60576923076923084</v>
      </c>
      <c r="F31" s="60">
        <f>MIN(F7:F26)</f>
        <v>-0.13846153846153847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user</cp:lastModifiedBy>
  <cp:lastPrinted>2016-12-21T06:36:44Z</cp:lastPrinted>
  <dcterms:created xsi:type="dcterms:W3CDTF">2009-11-12T11:04:07Z</dcterms:created>
  <dcterms:modified xsi:type="dcterms:W3CDTF">2019-05-16T06:01:52Z</dcterms:modified>
</cp:coreProperties>
</file>